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25" windowHeight="9255"/>
  </bookViews>
  <sheets>
    <sheet name="LSU Calculator" sheetId="1" r:id="rId1"/>
    <sheet name="Foarmer Supplies" sheetId="2" r:id="rId2"/>
    <sheet name="Benificiary List" sheetId="3" r:id="rId3"/>
  </sheets>
  <definedNames>
    <definedName name="_xlnm.Print_Area" localSheetId="2">'Benificiary List'!$A$1:$AC$20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/>
  <c r="D32" l="1"/>
  <c r="D24"/>
  <c r="E31"/>
  <c r="E30"/>
  <c r="E29"/>
  <c r="E28"/>
  <c r="E27"/>
  <c r="E23"/>
  <c r="E22"/>
  <c r="E21"/>
  <c r="E20"/>
  <c r="E19"/>
  <c r="E12"/>
  <c r="E13"/>
  <c r="E14"/>
  <c r="E15"/>
  <c r="E11"/>
  <c r="E24" l="1"/>
  <c r="E32"/>
  <c r="E16"/>
  <c r="D34"/>
  <c r="E34" l="1"/>
  <c r="D37" l="1"/>
  <c r="D38"/>
  <c r="D39"/>
  <c r="F39" s="1"/>
  <c r="E39" l="1"/>
  <c r="E38"/>
  <c r="F38" s="1"/>
  <c r="E37"/>
  <c r="B39"/>
  <c r="B38"/>
  <c r="B37"/>
</calcChain>
</file>

<file path=xl/sharedStrings.xml><?xml version="1.0" encoding="utf-8"?>
<sst xmlns="http://schemas.openxmlformats.org/spreadsheetml/2006/main" count="106" uniqueCount="94">
  <si>
    <t>ANIMAL TYPE</t>
  </si>
  <si>
    <t>CATTLE</t>
  </si>
  <si>
    <t>COWS</t>
  </si>
  <si>
    <t>BULLS/OXEN &gt; 12 MONTHS</t>
  </si>
  <si>
    <t>BULLS/OXEN &lt; 12 MONTHS</t>
  </si>
  <si>
    <t>HEIFERS &gt; 12 MONTHS</t>
  </si>
  <si>
    <t>CALVES &lt; 12 MONTHS</t>
  </si>
  <si>
    <t>SHEEP</t>
  </si>
  <si>
    <t>RAMS</t>
  </si>
  <si>
    <t>EWES</t>
  </si>
  <si>
    <t>WETHERS</t>
  </si>
  <si>
    <t>LAMBS (2 TOOTH)</t>
  </si>
  <si>
    <t>GOATS</t>
  </si>
  <si>
    <t>CATRATES</t>
  </si>
  <si>
    <t>KIDS (2 TOOTH)</t>
  </si>
  <si>
    <t>KIDS</t>
  </si>
  <si>
    <t>LAMBS</t>
  </si>
  <si>
    <t>TOTAL CATTLE LSU</t>
  </si>
  <si>
    <t>TOTAL SHEEP LSU</t>
  </si>
  <si>
    <t>TOTAL GOAT LSU</t>
  </si>
  <si>
    <t>ANIMAL NUMBERS</t>
  </si>
  <si>
    <t>TOTAL LSU</t>
  </si>
  <si>
    <t>TYPE OF FARMER</t>
  </si>
  <si>
    <t>SCALE</t>
  </si>
  <si>
    <t>&lt;12</t>
  </si>
  <si>
    <t>12 TO 50</t>
  </si>
  <si>
    <t>&gt;50</t>
  </si>
  <si>
    <t>LSU/HEAD INDEX</t>
  </si>
  <si>
    <t>District municipality</t>
  </si>
  <si>
    <t>Local Municipality</t>
  </si>
  <si>
    <t>Supplier</t>
  </si>
  <si>
    <t>Branch</t>
  </si>
  <si>
    <t>Farmer</t>
  </si>
  <si>
    <t>Drought Relief Scheme for Livestock Farmers</t>
  </si>
  <si>
    <t xml:space="preserve"> </t>
  </si>
  <si>
    <t>Section A: Personal Detail</t>
  </si>
  <si>
    <t>Section B</t>
  </si>
  <si>
    <t>Attached documentation</t>
  </si>
  <si>
    <t>Section C: Relief received</t>
  </si>
  <si>
    <t>Section D: Signatories</t>
  </si>
  <si>
    <t>Form no</t>
  </si>
  <si>
    <t>Official name</t>
  </si>
  <si>
    <t>Delegate's Name &amp; Surname</t>
  </si>
  <si>
    <t>Farmer's Name &amp; Surname</t>
  </si>
  <si>
    <t>Postal Address</t>
  </si>
  <si>
    <t>Tel Code &amp; No.</t>
  </si>
  <si>
    <t>Farmer's ID No.</t>
  </si>
  <si>
    <t>Farm / Ward Name</t>
  </si>
  <si>
    <t>Type of Farming Enterprise</t>
  </si>
  <si>
    <t>• Copy of identification document attached (Y/N)</t>
  </si>
  <si>
    <t>• Copy of proof of residence e.g. Bank statment (Y/N)</t>
  </si>
  <si>
    <t>• Copy of their brandmark certificate attached (Y/N)</t>
  </si>
  <si>
    <t>• Police Affidavit (Y/N)</t>
  </si>
  <si>
    <t>Small</t>
  </si>
  <si>
    <t>Medium</t>
  </si>
  <si>
    <t>Large</t>
  </si>
  <si>
    <t>Invoice no</t>
  </si>
  <si>
    <t>Feed Amount</t>
  </si>
  <si>
    <t>Medicine Amount</t>
  </si>
  <si>
    <t>Water harvesting Amount</t>
  </si>
  <si>
    <t>Total amount</t>
  </si>
  <si>
    <t xml:space="preserve">Own contribution </t>
  </si>
  <si>
    <t>Subsidy</t>
  </si>
  <si>
    <t>Farmer's Signature: (Y/N)</t>
  </si>
  <si>
    <t>Signature of Farmers representative/  diptank assosiation</t>
  </si>
  <si>
    <t>Departmental official signiture (Y/N)</t>
  </si>
  <si>
    <t>Signature of  suppliers representative</t>
  </si>
  <si>
    <t xml:space="preserve">TOTAL </t>
  </si>
  <si>
    <t>Invoice Numnber</t>
  </si>
  <si>
    <t>Farmers Name</t>
  </si>
  <si>
    <t>Farmers ID Number</t>
  </si>
  <si>
    <t>CALCULATOR FOR ESTABLISHING LIVESTOCK UNITS AND FARMERS CATEGORY</t>
  </si>
  <si>
    <t>Company Outlet</t>
  </si>
  <si>
    <t>EXTENSION OFFICER TO POPULATE THE CALCULATOR</t>
  </si>
  <si>
    <t>Farmers Contribution</t>
  </si>
  <si>
    <t>NAME OF OUTLET:</t>
  </si>
  <si>
    <t>LOCATION OF OUTLET:</t>
  </si>
  <si>
    <t>CONTACT PERSON:</t>
  </si>
  <si>
    <t>CONTACT NUMBER:</t>
  </si>
  <si>
    <t xml:space="preserve">NAME OF FARMER </t>
  </si>
  <si>
    <t>CATEGORY OF FARMER - SMALL, MEDIUM, LARGE</t>
  </si>
  <si>
    <t>AGRICULTURAL PRODUCTION INPUT</t>
  </si>
  <si>
    <t>QUANTITY</t>
  </si>
  <si>
    <t>UNIT PRICE</t>
  </si>
  <si>
    <t xml:space="preserve">TOTAL PRICE </t>
  </si>
  <si>
    <t>AMOUNT PAID BY FARMER</t>
  </si>
  <si>
    <t>SUBSIDY TO BE PAID</t>
  </si>
  <si>
    <t>R</t>
  </si>
  <si>
    <t>C</t>
  </si>
  <si>
    <t>Checked by (Extension. Officer):</t>
  </si>
  <si>
    <t>Name of farmer:</t>
  </si>
  <si>
    <t>Signature:</t>
  </si>
  <si>
    <t>Date:</t>
  </si>
  <si>
    <t>DROUGHT RELIEF ASSISTANCE PROGRAMME</t>
  </si>
</sst>
</file>

<file path=xl/styles.xml><?xml version="1.0" encoding="utf-8"?>
<styleSheet xmlns="http://schemas.openxmlformats.org/spreadsheetml/2006/main">
  <numFmts count="1">
    <numFmt numFmtId="164" formatCode="&quot;R&quot;\ #,##0"/>
  </numFmts>
  <fonts count="2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1" fillId="0" borderId="5" xfId="0" applyFont="1" applyBorder="1"/>
    <xf numFmtId="0" fontId="9" fillId="0" borderId="0" xfId="0" applyFont="1"/>
    <xf numFmtId="0" fontId="10" fillId="0" borderId="0" xfId="0" applyFont="1"/>
    <xf numFmtId="0" fontId="1" fillId="0" borderId="20" xfId="0" applyFont="1" applyBorder="1"/>
    <xf numFmtId="0" fontId="1" fillId="0" borderId="4" xfId="0" applyFont="1" applyBorder="1"/>
    <xf numFmtId="0" fontId="1" fillId="0" borderId="21" xfId="0" applyFont="1" applyBorder="1"/>
    <xf numFmtId="0" fontId="5" fillId="0" borderId="20" xfId="0" applyFont="1" applyBorder="1"/>
    <xf numFmtId="0" fontId="8" fillId="0" borderId="4" xfId="0" applyFont="1" applyBorder="1"/>
    <xf numFmtId="1" fontId="5" fillId="0" borderId="4" xfId="0" applyNumberFormat="1" applyFont="1" applyBorder="1"/>
    <xf numFmtId="0" fontId="5" fillId="0" borderId="4" xfId="0" applyFont="1" applyBorder="1"/>
    <xf numFmtId="1" fontId="5" fillId="0" borderId="21" xfId="0" applyNumberFormat="1" applyFont="1" applyBorder="1"/>
    <xf numFmtId="0" fontId="5" fillId="0" borderId="21" xfId="0" applyFont="1" applyBorder="1"/>
    <xf numFmtId="0" fontId="1" fillId="0" borderId="0" xfId="0" applyFont="1" applyBorder="1"/>
    <xf numFmtId="1" fontId="5" fillId="0" borderId="0" xfId="0" applyNumberFormat="1" applyFont="1" applyBorder="1"/>
    <xf numFmtId="0" fontId="4" fillId="3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1" fontId="4" fillId="4" borderId="5" xfId="0" applyNumberFormat="1" applyFont="1" applyFill="1" applyBorder="1" applyAlignment="1">
      <alignment vertical="top" wrapText="1"/>
    </xf>
    <xf numFmtId="0" fontId="11" fillId="2" borderId="5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" fontId="4" fillId="5" borderId="5" xfId="0" applyNumberFormat="1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4" fillId="6" borderId="5" xfId="0" applyFont="1" applyFill="1" applyBorder="1" applyAlignment="1">
      <alignment vertical="top" wrapText="1"/>
    </xf>
    <xf numFmtId="0" fontId="4" fillId="6" borderId="22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2" fillId="0" borderId="5" xfId="0" applyNumberFormat="1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" fillId="0" borderId="23" xfId="0" applyFont="1" applyBorder="1"/>
    <xf numFmtId="2" fontId="7" fillId="0" borderId="13" xfId="0" applyNumberFormat="1" applyFont="1" applyFill="1" applyBorder="1" applyAlignment="1" applyProtection="1">
      <alignment horizontal="center"/>
    </xf>
    <xf numFmtId="2" fontId="7" fillId="0" borderId="16" xfId="0" applyNumberFormat="1" applyFont="1" applyFill="1" applyBorder="1" applyAlignment="1" applyProtection="1">
      <alignment horizontal="center"/>
    </xf>
    <xf numFmtId="0" fontId="3" fillId="7" borderId="6" xfId="0" applyFont="1" applyFill="1" applyBorder="1" applyProtection="1"/>
    <xf numFmtId="0" fontId="2" fillId="7" borderId="7" xfId="0" applyFont="1" applyFill="1" applyBorder="1" applyAlignment="1" applyProtection="1">
      <alignment horizontal="center"/>
    </xf>
    <xf numFmtId="0" fontId="2" fillId="7" borderId="9" xfId="0" applyFont="1" applyFill="1" applyBorder="1" applyProtection="1"/>
    <xf numFmtId="2" fontId="2" fillId="7" borderId="5" xfId="0" applyNumberFormat="1" applyFont="1" applyFill="1" applyBorder="1" applyAlignment="1" applyProtection="1">
      <alignment horizontal="center"/>
    </xf>
    <xf numFmtId="0" fontId="3" fillId="7" borderId="11" xfId="0" applyFont="1" applyFill="1" applyBorder="1" applyProtection="1"/>
    <xf numFmtId="2" fontId="2" fillId="7" borderId="12" xfId="0" applyNumberFormat="1" applyFont="1" applyFill="1" applyBorder="1" applyAlignment="1" applyProtection="1">
      <alignment horizontal="center"/>
    </xf>
    <xf numFmtId="0" fontId="2" fillId="7" borderId="17" xfId="0" applyFont="1" applyFill="1" applyBorder="1" applyProtection="1"/>
    <xf numFmtId="2" fontId="2" fillId="7" borderId="18" xfId="0" applyNumberFormat="1" applyFont="1" applyFill="1" applyBorder="1" applyAlignment="1" applyProtection="1">
      <alignment horizontal="center"/>
    </xf>
    <xf numFmtId="2" fontId="2" fillId="7" borderId="7" xfId="0" applyNumberFormat="1" applyFont="1" applyFill="1" applyBorder="1" applyAlignment="1" applyProtection="1">
      <alignment horizontal="center"/>
    </xf>
    <xf numFmtId="0" fontId="3" fillId="7" borderId="14" xfId="0" applyFont="1" applyFill="1" applyBorder="1" applyProtection="1"/>
    <xf numFmtId="2" fontId="2" fillId="7" borderId="15" xfId="0" applyNumberFormat="1" applyFont="1" applyFill="1" applyBorder="1" applyAlignment="1" applyProtection="1">
      <alignment horizontal="center"/>
    </xf>
    <xf numFmtId="0" fontId="2" fillId="7" borderId="8" xfId="0" applyFont="1" applyFill="1" applyBorder="1" applyAlignment="1" applyProtection="1">
      <alignment horizontal="center"/>
    </xf>
    <xf numFmtId="2" fontId="2" fillId="7" borderId="10" xfId="0" applyNumberFormat="1" applyFont="1" applyFill="1" applyBorder="1" applyAlignment="1" applyProtection="1">
      <alignment horizontal="center"/>
    </xf>
    <xf numFmtId="2" fontId="2" fillId="7" borderId="19" xfId="0" applyNumberFormat="1" applyFont="1" applyFill="1" applyBorder="1" applyAlignment="1" applyProtection="1">
      <alignment horizontal="center"/>
    </xf>
    <xf numFmtId="2" fontId="2" fillId="7" borderId="8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5" fillId="7" borderId="26" xfId="0" applyFont="1" applyFill="1" applyBorder="1" applyProtection="1"/>
    <xf numFmtId="0" fontId="3" fillId="7" borderId="27" xfId="0" applyFont="1" applyFill="1" applyBorder="1" applyAlignment="1" applyProtection="1">
      <alignment horizontal="center" wrapText="1"/>
    </xf>
    <xf numFmtId="0" fontId="3" fillId="7" borderId="28" xfId="0" applyFont="1" applyFill="1" applyBorder="1" applyAlignment="1" applyProtection="1">
      <alignment horizontal="center" wrapText="1"/>
    </xf>
    <xf numFmtId="1" fontId="2" fillId="0" borderId="5" xfId="0" applyNumberFormat="1" applyFont="1" applyBorder="1" applyAlignment="1" applyProtection="1">
      <alignment horizontal="center"/>
      <protection locked="0"/>
    </xf>
    <xf numFmtId="1" fontId="13" fillId="7" borderId="12" xfId="0" applyNumberFormat="1" applyFont="1" applyFill="1" applyBorder="1" applyAlignment="1" applyProtection="1">
      <alignment horizontal="center"/>
    </xf>
    <xf numFmtId="1" fontId="12" fillId="7" borderId="18" xfId="0" applyNumberFormat="1" applyFont="1" applyFill="1" applyBorder="1" applyAlignment="1" applyProtection="1">
      <alignment horizontal="center"/>
    </xf>
    <xf numFmtId="1" fontId="12" fillId="0" borderId="5" xfId="0" applyNumberFormat="1" applyFont="1" applyBorder="1" applyAlignment="1" applyProtection="1">
      <alignment horizontal="center"/>
      <protection locked="0"/>
    </xf>
    <xf numFmtId="1" fontId="13" fillId="7" borderId="15" xfId="0" applyNumberFormat="1" applyFont="1" applyFill="1" applyBorder="1" applyAlignment="1" applyProtection="1">
      <alignment horizontal="center"/>
    </xf>
    <xf numFmtId="1" fontId="12" fillId="7" borderId="7" xfId="0" applyNumberFormat="1" applyFont="1" applyFill="1" applyBorder="1" applyAlignment="1" applyProtection="1">
      <alignment horizontal="center"/>
    </xf>
    <xf numFmtId="1" fontId="2" fillId="7" borderId="7" xfId="0" applyNumberFormat="1" applyFont="1" applyFill="1" applyBorder="1" applyAlignment="1" applyProtection="1">
      <alignment horizontal="center"/>
    </xf>
    <xf numFmtId="0" fontId="3" fillId="7" borderId="29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24" xfId="0" applyFont="1" applyFill="1" applyBorder="1" applyAlignment="1" applyProtection="1">
      <alignment horizontal="center"/>
    </xf>
    <xf numFmtId="164" fontId="16" fillId="0" borderId="35" xfId="0" applyNumberFormat="1" applyFont="1" applyBorder="1" applyAlignment="1" applyProtection="1">
      <alignment horizontal="center"/>
    </xf>
    <xf numFmtId="164" fontId="16" fillId="0" borderId="36" xfId="0" applyNumberFormat="1" applyFont="1" applyBorder="1" applyAlignment="1" applyProtection="1">
      <alignment horizontal="center"/>
    </xf>
    <xf numFmtId="0" fontId="2" fillId="7" borderId="22" xfId="0" applyFont="1" applyFill="1" applyBorder="1" applyAlignment="1" applyProtection="1">
      <alignment horizontal="center"/>
    </xf>
    <xf numFmtId="0" fontId="2" fillId="7" borderId="37" xfId="0" applyFont="1" applyFill="1" applyBorder="1" applyAlignment="1" applyProtection="1">
      <alignment horizontal="center"/>
    </xf>
    <xf numFmtId="164" fontId="16" fillId="0" borderId="25" xfId="0" applyNumberFormat="1" applyFont="1" applyBorder="1" applyAlignment="1" applyProtection="1">
      <alignment horizontal="center"/>
    </xf>
    <xf numFmtId="164" fontId="16" fillId="0" borderId="38" xfId="0" applyNumberFormat="1" applyFont="1" applyBorder="1" applyAlignment="1" applyProtection="1">
      <alignment horizontal="center"/>
    </xf>
    <xf numFmtId="164" fontId="16" fillId="0" borderId="39" xfId="0" applyNumberFormat="1" applyFont="1" applyBorder="1" applyAlignment="1" applyProtection="1">
      <alignment horizontal="center"/>
    </xf>
    <xf numFmtId="0" fontId="15" fillId="0" borderId="40" xfId="0" applyFont="1" applyBorder="1" applyAlignment="1" applyProtection="1">
      <alignment horizontal="center"/>
    </xf>
    <xf numFmtId="0" fontId="15" fillId="0" borderId="41" xfId="0" applyFont="1" applyBorder="1" applyAlignment="1" applyProtection="1">
      <alignment horizontal="center"/>
    </xf>
    <xf numFmtId="0" fontId="15" fillId="0" borderId="42" xfId="0" applyFont="1" applyBorder="1" applyAlignment="1" applyProtection="1">
      <alignment horizontal="center"/>
    </xf>
    <xf numFmtId="0" fontId="3" fillId="7" borderId="34" xfId="0" applyFont="1" applyFill="1" applyBorder="1" applyAlignment="1" applyProtection="1">
      <alignment horizontal="center"/>
    </xf>
    <xf numFmtId="0" fontId="3" fillId="7" borderId="34" xfId="0" applyFont="1" applyFill="1" applyBorder="1"/>
    <xf numFmtId="0" fontId="0" fillId="0" borderId="5" xfId="0" applyBorder="1" applyAlignment="1">
      <alignment wrapText="1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18" fillId="0" borderId="5" xfId="0" applyFont="1" applyBorder="1" applyAlignment="1">
      <alignment wrapText="1"/>
    </xf>
    <xf numFmtId="0" fontId="18" fillId="0" borderId="0" xfId="0" applyFont="1"/>
    <xf numFmtId="0" fontId="18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Border="1"/>
    <xf numFmtId="1" fontId="17" fillId="0" borderId="22" xfId="0" applyNumberFormat="1" applyFont="1" applyFill="1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7" fillId="0" borderId="9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0" xfId="0" applyBorder="1" applyAlignment="1">
      <alignment wrapText="1"/>
    </xf>
    <xf numFmtId="0" fontId="9" fillId="7" borderId="1" xfId="0" applyFont="1" applyFill="1" applyBorder="1" applyAlignment="1">
      <alignment horizontal="center" wrapText="1"/>
    </xf>
    <xf numFmtId="0" fontId="14" fillId="7" borderId="2" xfId="0" applyFont="1" applyFill="1" applyBorder="1" applyAlignment="1">
      <alignment horizontal="center" wrapText="1"/>
    </xf>
    <xf numFmtId="0" fontId="14" fillId="7" borderId="3" xfId="0" applyFont="1" applyFill="1" applyBorder="1" applyAlignment="1">
      <alignment horizontal="center" wrapText="1"/>
    </xf>
    <xf numFmtId="49" fontId="17" fillId="0" borderId="30" xfId="0" applyNumberFormat="1" applyFont="1" applyFill="1" applyBorder="1" applyAlignment="1" applyProtection="1">
      <alignment horizontal="left" wrapText="1"/>
      <protection locked="0"/>
    </xf>
    <xf numFmtId="49" fontId="17" fillId="0" borderId="31" xfId="0" applyNumberFormat="1" applyFont="1" applyFill="1" applyBorder="1" applyAlignment="1" applyProtection="1">
      <alignment horizontal="left" wrapText="1"/>
      <protection locked="0"/>
    </xf>
    <xf numFmtId="1" fontId="17" fillId="0" borderId="5" xfId="0" applyNumberFormat="1" applyFont="1" applyFill="1" applyBorder="1" applyAlignment="1" applyProtection="1">
      <alignment horizontal="left" wrapText="1"/>
      <protection locked="0"/>
    </xf>
    <xf numFmtId="1" fontId="17" fillId="0" borderId="10" xfId="0" applyNumberFormat="1" applyFont="1" applyFill="1" applyBorder="1" applyAlignment="1" applyProtection="1">
      <alignment horizontal="left" wrapText="1"/>
      <protection locked="0"/>
    </xf>
    <xf numFmtId="49" fontId="17" fillId="0" borderId="5" xfId="0" applyNumberFormat="1" applyFont="1" applyFill="1" applyBorder="1" applyAlignment="1" applyProtection="1">
      <alignment horizontal="left" wrapText="1"/>
      <protection locked="0"/>
    </xf>
    <xf numFmtId="49" fontId="17" fillId="0" borderId="10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19" fillId="2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2</xdr:row>
      <xdr:rowOff>127000</xdr:rowOff>
    </xdr:from>
    <xdr:to>
      <xdr:col>3</xdr:col>
      <xdr:colOff>107950</xdr:colOff>
      <xdr:row>2</xdr:row>
      <xdr:rowOff>1311275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2700" y="368300"/>
          <a:ext cx="3257550" cy="118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355600</xdr:colOff>
      <xdr:row>2</xdr:row>
      <xdr:rowOff>190499</xdr:rowOff>
    </xdr:from>
    <xdr:to>
      <xdr:col>4</xdr:col>
      <xdr:colOff>254000</xdr:colOff>
      <xdr:row>2</xdr:row>
      <xdr:rowOff>1305536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87900" y="431799"/>
          <a:ext cx="1104900" cy="111503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1"/>
  <sheetViews>
    <sheetView tabSelected="1" topLeftCell="A8" zoomScale="75" zoomScaleNormal="75" workbookViewId="0">
      <selection activeCell="G17" sqref="G17"/>
    </sheetView>
  </sheetViews>
  <sheetFormatPr defaultColWidth="8.85546875" defaultRowHeight="15"/>
  <cols>
    <col min="1" max="1" width="8.85546875" style="2"/>
    <col min="2" max="2" width="42.42578125" style="2" customWidth="1"/>
    <col min="3" max="3" width="15" style="3" customWidth="1"/>
    <col min="4" max="4" width="18" style="3" customWidth="1"/>
    <col min="5" max="5" width="16.42578125" style="3" customWidth="1"/>
    <col min="6" max="6" width="26" style="2" customWidth="1"/>
    <col min="7" max="16384" width="8.85546875" style="2"/>
  </cols>
  <sheetData>
    <row r="1" spans="2:7" ht="18" hidden="1">
      <c r="F1" s="8"/>
      <c r="G1" s="8"/>
    </row>
    <row r="2" spans="2:7" ht="18.75" thickBot="1">
      <c r="F2" s="8"/>
      <c r="G2" s="8"/>
    </row>
    <row r="3" spans="2:7" ht="169.5" customHeight="1" thickBot="1">
      <c r="B3" s="97" t="s">
        <v>71</v>
      </c>
      <c r="C3" s="98"/>
      <c r="D3" s="98"/>
      <c r="E3" s="99"/>
    </row>
    <row r="4" spans="2:7" ht="25.5" customHeight="1">
      <c r="B4" s="67" t="s">
        <v>69</v>
      </c>
      <c r="C4" s="100"/>
      <c r="D4" s="100"/>
      <c r="E4" s="101"/>
    </row>
    <row r="5" spans="2:7" ht="27" customHeight="1">
      <c r="B5" s="68" t="s">
        <v>70</v>
      </c>
      <c r="C5" s="102"/>
      <c r="D5" s="102"/>
      <c r="E5" s="103"/>
    </row>
    <row r="6" spans="2:7" ht="27" customHeight="1">
      <c r="B6" s="68" t="s">
        <v>72</v>
      </c>
      <c r="C6" s="91"/>
      <c r="D6" s="92"/>
      <c r="E6" s="93"/>
    </row>
    <row r="7" spans="2:7" ht="24.75" customHeight="1">
      <c r="B7" s="68" t="s">
        <v>68</v>
      </c>
      <c r="C7" s="104"/>
      <c r="D7" s="104"/>
      <c r="E7" s="105"/>
    </row>
    <row r="8" spans="2:7" ht="15.75">
      <c r="B8" s="94" t="s">
        <v>73</v>
      </c>
      <c r="C8" s="95"/>
      <c r="D8" s="95"/>
      <c r="E8" s="96"/>
      <c r="F8" s="7"/>
      <c r="G8" s="7"/>
    </row>
    <row r="9" spans="2:7" ht="32.450000000000003" customHeight="1" thickBot="1">
      <c r="B9" s="57" t="s">
        <v>0</v>
      </c>
      <c r="C9" s="58" t="s">
        <v>27</v>
      </c>
      <c r="D9" s="58" t="s">
        <v>20</v>
      </c>
      <c r="E9" s="59" t="s">
        <v>21</v>
      </c>
    </row>
    <row r="10" spans="2:7" ht="15.75">
      <c r="B10" s="39" t="s">
        <v>1</v>
      </c>
      <c r="C10" s="40"/>
      <c r="D10" s="66"/>
      <c r="E10" s="50"/>
    </row>
    <row r="11" spans="2:7">
      <c r="B11" s="41" t="s">
        <v>3</v>
      </c>
      <c r="C11" s="42">
        <v>1.8</v>
      </c>
      <c r="D11" s="60">
        <v>0</v>
      </c>
      <c r="E11" s="51">
        <f>C11*D11</f>
        <v>0</v>
      </c>
    </row>
    <row r="12" spans="2:7">
      <c r="B12" s="41" t="s">
        <v>4</v>
      </c>
      <c r="C12" s="42">
        <v>0.6</v>
      </c>
      <c r="D12" s="60">
        <v>0</v>
      </c>
      <c r="E12" s="51">
        <f>C12*D12</f>
        <v>0</v>
      </c>
    </row>
    <row r="13" spans="2:7">
      <c r="B13" s="41" t="s">
        <v>2</v>
      </c>
      <c r="C13" s="42">
        <v>1</v>
      </c>
      <c r="D13" s="60">
        <v>0</v>
      </c>
      <c r="E13" s="51">
        <f>C13*D13</f>
        <v>0</v>
      </c>
    </row>
    <row r="14" spans="2:7">
      <c r="B14" s="41" t="s">
        <v>5</v>
      </c>
      <c r="C14" s="42">
        <v>0.55000000000000004</v>
      </c>
      <c r="D14" s="60">
        <v>0</v>
      </c>
      <c r="E14" s="51">
        <f>C14*D14</f>
        <v>0</v>
      </c>
    </row>
    <row r="15" spans="2:7">
      <c r="B15" s="41" t="s">
        <v>6</v>
      </c>
      <c r="C15" s="42">
        <v>0.15</v>
      </c>
      <c r="D15" s="60">
        <v>0</v>
      </c>
      <c r="E15" s="51">
        <f>C15*D15</f>
        <v>0</v>
      </c>
    </row>
    <row r="16" spans="2:7" ht="16.5" thickBot="1">
      <c r="B16" s="43" t="s">
        <v>17</v>
      </c>
      <c r="C16" s="44"/>
      <c r="D16" s="61">
        <f>SUM(D11:D15)</f>
        <v>0</v>
      </c>
      <c r="E16" s="37">
        <f>SUM(E11:E15)</f>
        <v>0</v>
      </c>
    </row>
    <row r="17" spans="2:5" ht="15.75" thickBot="1">
      <c r="B17" s="45"/>
      <c r="C17" s="46"/>
      <c r="D17" s="62"/>
      <c r="E17" s="52"/>
    </row>
    <row r="18" spans="2:5" ht="15.75">
      <c r="B18" s="39" t="s">
        <v>7</v>
      </c>
      <c r="C18" s="47"/>
      <c r="D18" s="65"/>
      <c r="E18" s="53"/>
    </row>
    <row r="19" spans="2:5">
      <c r="B19" s="41" t="s">
        <v>8</v>
      </c>
      <c r="C19" s="42">
        <v>0.35</v>
      </c>
      <c r="D19" s="63">
        <v>0</v>
      </c>
      <c r="E19" s="51">
        <f>C19*D19</f>
        <v>0</v>
      </c>
    </row>
    <row r="20" spans="2:5">
      <c r="B20" s="41" t="s">
        <v>9</v>
      </c>
      <c r="C20" s="42">
        <v>0.17</v>
      </c>
      <c r="D20" s="63">
        <v>0</v>
      </c>
      <c r="E20" s="51">
        <f>C20*D20</f>
        <v>0</v>
      </c>
    </row>
    <row r="21" spans="2:5">
      <c r="B21" s="41" t="s">
        <v>10</v>
      </c>
      <c r="C21" s="42">
        <v>0.13</v>
      </c>
      <c r="D21" s="63">
        <v>0</v>
      </c>
      <c r="E21" s="51">
        <f>C21*D21</f>
        <v>0</v>
      </c>
    </row>
    <row r="22" spans="2:5">
      <c r="B22" s="41" t="s">
        <v>11</v>
      </c>
      <c r="C22" s="42">
        <v>0.13</v>
      </c>
      <c r="D22" s="63">
        <v>0</v>
      </c>
      <c r="E22" s="51">
        <f>C22*D22</f>
        <v>0</v>
      </c>
    </row>
    <row r="23" spans="2:5">
      <c r="B23" s="41" t="s">
        <v>16</v>
      </c>
      <c r="C23" s="42">
        <v>0.1</v>
      </c>
      <c r="D23" s="63">
        <v>0</v>
      </c>
      <c r="E23" s="51">
        <f>C23*D23</f>
        <v>0</v>
      </c>
    </row>
    <row r="24" spans="2:5" ht="16.5" thickBot="1">
      <c r="B24" s="43" t="s">
        <v>18</v>
      </c>
      <c r="C24" s="44"/>
      <c r="D24" s="61">
        <f>SUM(D19:D23)</f>
        <v>0</v>
      </c>
      <c r="E24" s="37">
        <f>SUM(E19:E23)</f>
        <v>0</v>
      </c>
    </row>
    <row r="25" spans="2:5" ht="15.75" thickBot="1">
      <c r="B25" s="45"/>
      <c r="C25" s="46"/>
      <c r="D25" s="62"/>
      <c r="E25" s="52"/>
    </row>
    <row r="26" spans="2:5" ht="15.75">
      <c r="B26" s="39" t="s">
        <v>12</v>
      </c>
      <c r="C26" s="47"/>
      <c r="D26" s="65"/>
      <c r="E26" s="53"/>
    </row>
    <row r="27" spans="2:5">
      <c r="B27" s="41" t="s">
        <v>8</v>
      </c>
      <c r="C27" s="42">
        <v>0.3</v>
      </c>
      <c r="D27" s="63">
        <v>0</v>
      </c>
      <c r="E27" s="51">
        <f>C27*D27</f>
        <v>0</v>
      </c>
    </row>
    <row r="28" spans="2:5">
      <c r="B28" s="41" t="s">
        <v>9</v>
      </c>
      <c r="C28" s="42">
        <v>0.16</v>
      </c>
      <c r="D28" s="63">
        <v>0</v>
      </c>
      <c r="E28" s="51">
        <f>C28*D28</f>
        <v>0</v>
      </c>
    </row>
    <row r="29" spans="2:5">
      <c r="B29" s="41" t="s">
        <v>13</v>
      </c>
      <c r="C29" s="42">
        <v>0.13</v>
      </c>
      <c r="D29" s="63">
        <v>0</v>
      </c>
      <c r="E29" s="51">
        <f>C29*D29</f>
        <v>0</v>
      </c>
    </row>
    <row r="30" spans="2:5">
      <c r="B30" s="41" t="s">
        <v>14</v>
      </c>
      <c r="C30" s="42">
        <v>0.1</v>
      </c>
      <c r="D30" s="63">
        <v>0</v>
      </c>
      <c r="E30" s="51">
        <f>C30*D30</f>
        <v>0</v>
      </c>
    </row>
    <row r="31" spans="2:5">
      <c r="B31" s="41" t="s">
        <v>15</v>
      </c>
      <c r="C31" s="42">
        <v>0.04</v>
      </c>
      <c r="D31" s="63">
        <v>0</v>
      </c>
      <c r="E31" s="51">
        <f>C31*D31</f>
        <v>0</v>
      </c>
    </row>
    <row r="32" spans="2:5" ht="16.5" thickBot="1">
      <c r="B32" s="43" t="s">
        <v>19</v>
      </c>
      <c r="C32" s="44"/>
      <c r="D32" s="61">
        <f>SUM(D27:D31)</f>
        <v>0</v>
      </c>
      <c r="E32" s="37">
        <f>SUM(E27:E31)</f>
        <v>0</v>
      </c>
    </row>
    <row r="33" spans="2:6" ht="15.75" thickBot="1">
      <c r="B33" s="45"/>
      <c r="C33" s="46"/>
      <c r="D33" s="62"/>
      <c r="E33" s="52"/>
    </row>
    <row r="34" spans="2:6" ht="16.5" thickBot="1">
      <c r="B34" s="48" t="s">
        <v>67</v>
      </c>
      <c r="C34" s="49"/>
      <c r="D34" s="64">
        <f>D16+D24+D32</f>
        <v>0</v>
      </c>
      <c r="E34" s="38">
        <f>E16+E24+E32</f>
        <v>0</v>
      </c>
    </row>
    <row r="35" spans="2:6" ht="16.5" thickBot="1">
      <c r="B35" s="54"/>
      <c r="C35" s="55"/>
      <c r="D35" s="55"/>
      <c r="E35" s="56"/>
    </row>
    <row r="36" spans="2:6" ht="16.5" thickBot="1">
      <c r="B36" s="39" t="s">
        <v>22</v>
      </c>
      <c r="C36" s="69" t="s">
        <v>23</v>
      </c>
      <c r="D36" s="80" t="s">
        <v>32</v>
      </c>
      <c r="E36" s="80" t="s">
        <v>62</v>
      </c>
      <c r="F36" s="81" t="s">
        <v>74</v>
      </c>
    </row>
    <row r="37" spans="2:6" ht="23.25">
      <c r="B37" s="41" t="str">
        <f>IF(D37="S","LEVEL 1","level 1")</f>
        <v>level 1</v>
      </c>
      <c r="C37" s="72" t="s">
        <v>24</v>
      </c>
      <c r="D37" s="77" t="str">
        <f>IF(AND(E34&lt;=12,E34&gt;0),"S","X")</f>
        <v>X</v>
      </c>
      <c r="E37" s="74">
        <f>IF(D37="S",(VALUE(E34)*1666.66),0)</f>
        <v>0</v>
      </c>
      <c r="F37" s="70">
        <v>0</v>
      </c>
    </row>
    <row r="38" spans="2:6" ht="23.25">
      <c r="B38" s="41" t="str">
        <f>IF(D38="M","LEVEL 2","level 2")</f>
        <v>level 2</v>
      </c>
      <c r="C38" s="72" t="s">
        <v>25</v>
      </c>
      <c r="D38" s="78" t="str">
        <f>IF(AND(E34&gt;12,E34&lt;=50),"M","X")</f>
        <v>X</v>
      </c>
      <c r="E38" s="75">
        <f>IF(D38="M",(VALUE($E$34)*800),0)</f>
        <v>0</v>
      </c>
      <c r="F38" s="70">
        <f>IF(D38="M",SUM((VALUE($E38)*100/80)-(VALUE($E38)),),0)</f>
        <v>0</v>
      </c>
    </row>
    <row r="39" spans="2:6" ht="24" thickBot="1">
      <c r="B39" s="41" t="str">
        <f>IF(D39="L","LEVEL 3","level 3")</f>
        <v>level 3</v>
      </c>
      <c r="C39" s="73" t="s">
        <v>26</v>
      </c>
      <c r="D39" s="79" t="str">
        <f>IF(E34&gt;50,"L","X")</f>
        <v>X</v>
      </c>
      <c r="E39" s="76">
        <f>IF(D39="L",(20000),0)</f>
        <v>0</v>
      </c>
      <c r="F39" s="71">
        <f>IF(D39="L",80000,0)</f>
        <v>0</v>
      </c>
    </row>
    <row r="41" spans="2:6">
      <c r="E41" s="6"/>
    </row>
  </sheetData>
  <sheetProtection password="CB51" sheet="1" objects="1" scenarios="1"/>
  <mergeCells count="6">
    <mergeCell ref="C6:E6"/>
    <mergeCell ref="B8:E8"/>
    <mergeCell ref="B3:E3"/>
    <mergeCell ref="C4:E4"/>
    <mergeCell ref="C5:E5"/>
    <mergeCell ref="C7:E7"/>
  </mergeCells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31"/>
  <sheetViews>
    <sheetView workbookViewId="0">
      <selection activeCell="B3" sqref="B3"/>
    </sheetView>
  </sheetViews>
  <sheetFormatPr defaultRowHeight="15"/>
  <cols>
    <col min="2" max="2" width="39.28515625" style="90" bestFit="1" customWidth="1"/>
    <col min="3" max="3" width="23.85546875" style="90" customWidth="1"/>
    <col min="4" max="4" width="33.85546875" bestFit="1" customWidth="1"/>
    <col min="5" max="5" width="10.28515625" bestFit="1" customWidth="1"/>
    <col min="6" max="6" width="10.85546875" bestFit="1" customWidth="1"/>
    <col min="7" max="7" width="4.42578125" customWidth="1"/>
    <col min="8" max="8" width="11.140625" customWidth="1"/>
    <col min="9" max="9" width="4.7109375" customWidth="1"/>
    <col min="10" max="10" width="25.42578125" customWidth="1"/>
    <col min="11" max="11" width="4.7109375" customWidth="1"/>
    <col min="12" max="12" width="14.28515625" customWidth="1"/>
    <col min="13" max="13" width="5" customWidth="1"/>
    <col min="14" max="14" width="19" customWidth="1"/>
  </cols>
  <sheetData>
    <row r="2" spans="2:15" ht="34.5" thickBot="1">
      <c r="B2" s="107" t="s">
        <v>93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2:15" ht="15.75" thickBot="1">
      <c r="B3" s="83" t="s">
        <v>75</v>
      </c>
      <c r="C3" s="108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2:15" ht="15.75" thickBot="1">
      <c r="B4" s="83" t="s">
        <v>76</v>
      </c>
      <c r="C4" s="108"/>
      <c r="D4" s="109"/>
      <c r="E4" s="109"/>
      <c r="F4" s="109"/>
      <c r="G4" s="109"/>
      <c r="H4" s="109"/>
      <c r="I4" s="109"/>
      <c r="J4" s="109"/>
      <c r="K4" s="109"/>
      <c r="L4" s="109"/>
      <c r="M4" s="110"/>
    </row>
    <row r="5" spans="2:15" ht="15.75" thickBot="1">
      <c r="B5" s="83" t="s">
        <v>77</v>
      </c>
      <c r="C5" s="108"/>
      <c r="D5" s="109"/>
      <c r="E5" s="109"/>
      <c r="F5" s="109"/>
      <c r="G5" s="109"/>
      <c r="H5" s="109"/>
      <c r="I5" s="109"/>
      <c r="J5" s="109"/>
      <c r="K5" s="109"/>
      <c r="L5" s="109"/>
      <c r="M5" s="110"/>
    </row>
    <row r="6" spans="2:15" ht="15.75" thickBot="1">
      <c r="B6" s="83" t="s">
        <v>78</v>
      </c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10"/>
    </row>
    <row r="7" spans="2:15">
      <c r="B7" s="83"/>
      <c r="C7" s="83"/>
    </row>
    <row r="8" spans="2:15">
      <c r="B8" s="84"/>
      <c r="C8" s="84"/>
    </row>
    <row r="9" spans="2:15" ht="30">
      <c r="B9" s="85" t="s">
        <v>79</v>
      </c>
      <c r="C9" s="85" t="s">
        <v>80</v>
      </c>
      <c r="D9" s="86" t="s">
        <v>81</v>
      </c>
      <c r="E9" s="86" t="s">
        <v>82</v>
      </c>
      <c r="F9" s="111" t="s">
        <v>83</v>
      </c>
      <c r="G9" s="111"/>
      <c r="H9" s="111" t="s">
        <v>84</v>
      </c>
      <c r="I9" s="111"/>
      <c r="J9" s="111" t="s">
        <v>85</v>
      </c>
      <c r="K9" s="111"/>
      <c r="L9" s="111" t="s">
        <v>86</v>
      </c>
      <c r="M9" s="111"/>
      <c r="N9" s="87"/>
      <c r="O9" s="87"/>
    </row>
    <row r="10" spans="2:15">
      <c r="B10" s="82"/>
      <c r="C10" s="82"/>
      <c r="D10" s="82"/>
      <c r="E10" s="82"/>
      <c r="F10" s="88" t="s">
        <v>87</v>
      </c>
      <c r="G10" s="88" t="s">
        <v>88</v>
      </c>
      <c r="H10" s="88" t="s">
        <v>87</v>
      </c>
      <c r="I10" s="88" t="s">
        <v>88</v>
      </c>
      <c r="J10" s="88" t="s">
        <v>87</v>
      </c>
      <c r="K10" s="88" t="s">
        <v>88</v>
      </c>
      <c r="L10" s="88" t="s">
        <v>87</v>
      </c>
      <c r="M10" s="88" t="s">
        <v>88</v>
      </c>
    </row>
    <row r="11" spans="2:15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</row>
    <row r="12" spans="2:15"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  <row r="13" spans="2:15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</row>
    <row r="14" spans="2:15"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</row>
    <row r="15" spans="2:15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</row>
    <row r="16" spans="2:15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</row>
    <row r="17" spans="2:13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</row>
    <row r="18" spans="2:13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pans="2:13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pans="2:13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2:13"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2:13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</row>
    <row r="23" spans="2:13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2:13"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</row>
    <row r="25" spans="2:13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</row>
    <row r="27" spans="2:13">
      <c r="B27" s="83" t="s">
        <v>89</v>
      </c>
      <c r="E27" s="87" t="s">
        <v>90</v>
      </c>
      <c r="G27" s="106"/>
      <c r="H27" s="106"/>
      <c r="I27" s="106"/>
    </row>
    <row r="28" spans="2:13">
      <c r="B28" s="83"/>
      <c r="E28" s="87"/>
    </row>
    <row r="29" spans="2:13">
      <c r="B29" s="83" t="s">
        <v>91</v>
      </c>
      <c r="E29" s="87" t="s">
        <v>91</v>
      </c>
      <c r="G29" s="106"/>
      <c r="H29" s="106"/>
      <c r="I29" s="106"/>
    </row>
    <row r="30" spans="2:13">
      <c r="B30" s="83"/>
      <c r="E30" s="87"/>
    </row>
    <row r="31" spans="2:13">
      <c r="B31" s="83" t="s">
        <v>92</v>
      </c>
      <c r="E31" s="87" t="s">
        <v>92</v>
      </c>
      <c r="G31" s="106"/>
      <c r="H31" s="106"/>
      <c r="I31" s="106"/>
    </row>
  </sheetData>
  <mergeCells count="12">
    <mergeCell ref="G27:I27"/>
    <mergeCell ref="G29:I29"/>
    <mergeCell ref="G31:I31"/>
    <mergeCell ref="B2:M2"/>
    <mergeCell ref="C3:M3"/>
    <mergeCell ref="C4:M4"/>
    <mergeCell ref="C5:M5"/>
    <mergeCell ref="C6:M6"/>
    <mergeCell ref="F9:G9"/>
    <mergeCell ref="H9:I9"/>
    <mergeCell ref="J9:K9"/>
    <mergeCell ref="L9:M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501"/>
  <sheetViews>
    <sheetView workbookViewId="0"/>
  </sheetViews>
  <sheetFormatPr defaultColWidth="8.85546875" defaultRowHeight="14.25"/>
  <cols>
    <col min="1" max="1" width="11.28515625" style="1" customWidth="1"/>
    <col min="2" max="2" width="19.85546875" style="1" customWidth="1"/>
    <col min="3" max="3" width="18.28515625" style="1" customWidth="1"/>
    <col min="4" max="4" width="14" style="1" customWidth="1"/>
    <col min="5" max="5" width="29.7109375" style="1" customWidth="1"/>
    <col min="6" max="6" width="27.140625" style="1" customWidth="1"/>
    <col min="7" max="11" width="18.85546875" style="1" customWidth="1"/>
    <col min="12" max="12" width="19.140625" style="1" customWidth="1"/>
    <col min="13" max="15" width="18.85546875" style="1" customWidth="1"/>
    <col min="16" max="18" width="9.7109375" style="1" customWidth="1"/>
    <col min="19" max="22" width="18.85546875" style="1" customWidth="1"/>
    <col min="23" max="25" width="16" style="1" customWidth="1"/>
    <col min="26" max="28" width="15.28515625" style="1" customWidth="1"/>
    <col min="29" max="29" width="17.140625" style="1" customWidth="1"/>
    <col min="30" max="16384" width="8.85546875" style="1"/>
  </cols>
  <sheetData>
    <row r="1" spans="1:35" ht="20.25">
      <c r="A1" s="10" t="s">
        <v>33</v>
      </c>
      <c r="B1" s="11"/>
      <c r="C1" s="11"/>
    </row>
    <row r="2" spans="1:35" ht="18">
      <c r="A2" s="5" t="s">
        <v>30</v>
      </c>
      <c r="P2" s="1" t="s">
        <v>34</v>
      </c>
    </row>
    <row r="3" spans="1:35" ht="18.75" thickBot="1">
      <c r="A3" s="5" t="s">
        <v>31</v>
      </c>
    </row>
    <row r="4" spans="1:35" ht="18">
      <c r="A4" s="12"/>
      <c r="B4" s="13"/>
      <c r="C4" s="13"/>
      <c r="D4" s="14"/>
      <c r="E4" s="15" t="s">
        <v>35</v>
      </c>
      <c r="F4" s="16"/>
      <c r="G4" s="13"/>
      <c r="H4" s="13"/>
      <c r="I4" s="13"/>
      <c r="J4" s="13"/>
      <c r="K4" s="14"/>
      <c r="L4" s="15" t="s">
        <v>36</v>
      </c>
      <c r="M4" s="17" t="s">
        <v>37</v>
      </c>
      <c r="N4" s="13"/>
      <c r="O4" s="14"/>
      <c r="P4" s="17" t="s">
        <v>32</v>
      </c>
      <c r="Q4" s="17"/>
      <c r="R4" s="17"/>
      <c r="S4" s="15" t="s">
        <v>38</v>
      </c>
      <c r="T4" s="18"/>
      <c r="U4" s="18"/>
      <c r="V4" s="18"/>
      <c r="W4" s="19"/>
      <c r="X4" s="17"/>
      <c r="Y4" s="17"/>
      <c r="Z4" s="15" t="s">
        <v>39</v>
      </c>
      <c r="AA4" s="18"/>
      <c r="AB4" s="18"/>
      <c r="AC4" s="20"/>
      <c r="AD4" s="21"/>
      <c r="AE4" s="21"/>
      <c r="AF4" s="22"/>
    </row>
    <row r="5" spans="1:35" s="4" customFormat="1" ht="59.45" customHeight="1">
      <c r="A5" s="23" t="s">
        <v>40</v>
      </c>
      <c r="B5" s="23" t="s">
        <v>28</v>
      </c>
      <c r="C5" s="23" t="s">
        <v>29</v>
      </c>
      <c r="D5" s="23" t="s">
        <v>41</v>
      </c>
      <c r="E5" s="24" t="s">
        <v>42</v>
      </c>
      <c r="F5" s="24" t="s">
        <v>43</v>
      </c>
      <c r="G5" s="24" t="s">
        <v>44</v>
      </c>
      <c r="H5" s="24" t="s">
        <v>45</v>
      </c>
      <c r="I5" s="25" t="s">
        <v>46</v>
      </c>
      <c r="J5" s="25" t="s">
        <v>47</v>
      </c>
      <c r="K5" s="25" t="s">
        <v>48</v>
      </c>
      <c r="L5" s="26" t="s">
        <v>49</v>
      </c>
      <c r="M5" s="27" t="s">
        <v>50</v>
      </c>
      <c r="N5" s="27" t="s">
        <v>51</v>
      </c>
      <c r="O5" s="27" t="s">
        <v>52</v>
      </c>
      <c r="P5" s="28" t="s">
        <v>53</v>
      </c>
      <c r="Q5" s="28" t="s">
        <v>54</v>
      </c>
      <c r="R5" s="28" t="s">
        <v>55</v>
      </c>
      <c r="S5" s="29" t="s">
        <v>56</v>
      </c>
      <c r="T5" s="29" t="s">
        <v>57</v>
      </c>
      <c r="U5" s="29" t="s">
        <v>58</v>
      </c>
      <c r="V5" s="29" t="s">
        <v>59</v>
      </c>
      <c r="W5" s="28" t="s">
        <v>60</v>
      </c>
      <c r="X5" s="28" t="s">
        <v>61</v>
      </c>
      <c r="Y5" s="28" t="s">
        <v>62</v>
      </c>
      <c r="Z5" s="30" t="s">
        <v>63</v>
      </c>
      <c r="AA5" s="30" t="s">
        <v>64</v>
      </c>
      <c r="AB5" s="30" t="s">
        <v>65</v>
      </c>
      <c r="AC5" s="31" t="s">
        <v>66</v>
      </c>
      <c r="AD5" s="32"/>
      <c r="AE5" s="32"/>
      <c r="AF5" s="32"/>
      <c r="AG5" s="33"/>
      <c r="AH5" s="33"/>
      <c r="AI5" s="33"/>
    </row>
    <row r="6" spans="1:35" ht="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34"/>
      <c r="M6" s="35"/>
      <c r="N6" s="35"/>
      <c r="O6" s="3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35" ht="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34"/>
      <c r="M7" s="35"/>
      <c r="N7" s="35"/>
      <c r="O7" s="35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35" ht="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34"/>
      <c r="M8" s="35"/>
      <c r="N8" s="35"/>
      <c r="O8" s="35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35" ht="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34"/>
      <c r="M9" s="35"/>
      <c r="N9" s="35"/>
      <c r="O9" s="35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35" ht="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35"/>
      <c r="M10" s="35"/>
      <c r="N10" s="35"/>
      <c r="O10" s="35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1:2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1:29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1:29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1:29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1:29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1:29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1:29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1:29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1:29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1:29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1: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1:29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1:29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1:29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1:29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1:29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1:29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1:29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1:29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1:29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1:2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1:29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1:29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1:29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1:29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1:29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1:29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1:29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1:29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1:29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1:2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1:29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1:29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1:29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1:29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1:29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1:29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1:29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1:29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1:29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1:2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1:29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1:29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1:29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1:29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1:29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1:29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1:29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1:29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1:29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1:2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1:29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1:29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1:29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1:29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1:29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1:29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1:29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1:29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1:29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1:2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1:29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1:29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1:29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1:29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1:29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1:29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1:29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1:29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1:29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1:2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1:29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1:29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1:29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1:29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1:29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1:29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1:29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1:29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1:29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spans="1:2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spans="1:29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spans="1:29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spans="1:29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spans="1:29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spans="1:29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spans="1:29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spans="1:29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spans="1:29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spans="1:29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spans="1:2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spans="1:29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spans="1:29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spans="1:29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spans="1:29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spans="1:29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spans="1:29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spans="1:29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spans="1:29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spans="1:29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spans="1:2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spans="1:29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spans="1:29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spans="1:29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spans="1:29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spans="1:29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spans="1:29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spans="1:29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spans="1:29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spans="1:29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spans="1: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spans="1:29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spans="1:29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spans="1:29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spans="1:29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spans="1:29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spans="1:29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spans="1:29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spans="1:29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spans="1:29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spans="1:2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</row>
    <row r="240" spans="1:29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</row>
    <row r="241" spans="1:29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spans="1:29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spans="1:29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</row>
    <row r="244" spans="1:29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</row>
    <row r="245" spans="1:29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</row>
    <row r="246" spans="1:29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</row>
    <row r="247" spans="1:29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</row>
    <row r="248" spans="1:29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</row>
    <row r="249" spans="1:2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</row>
    <row r="250" spans="1:29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</row>
    <row r="251" spans="1:29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</row>
    <row r="252" spans="1:29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</row>
    <row r="253" spans="1:29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</row>
    <row r="254" spans="1:29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</row>
    <row r="255" spans="1:29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</row>
    <row r="256" spans="1:29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</row>
    <row r="257" spans="1:29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</row>
    <row r="258" spans="1:29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</row>
    <row r="259" spans="1:2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</row>
    <row r="260" spans="1:29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</row>
    <row r="261" spans="1:29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</row>
    <row r="262" spans="1:29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</row>
    <row r="263" spans="1:29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spans="1:29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</row>
    <row r="265" spans="1:29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</row>
    <row r="266" spans="1:29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</row>
    <row r="267" spans="1:29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</row>
    <row r="268" spans="1:29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</row>
    <row r="269" spans="1:2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</row>
    <row r="270" spans="1:29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spans="1:29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spans="1:29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</row>
    <row r="273" spans="1:29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</row>
    <row r="274" spans="1:29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</row>
    <row r="275" spans="1:29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</row>
    <row r="276" spans="1:29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</row>
    <row r="277" spans="1:29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</row>
    <row r="278" spans="1:29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</row>
    <row r="279" spans="1:2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</row>
    <row r="280" spans="1:29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</row>
    <row r="281" spans="1:29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</row>
    <row r="282" spans="1:29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</row>
    <row r="283" spans="1:29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</row>
    <row r="284" spans="1:29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</row>
    <row r="285" spans="1:29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</row>
    <row r="286" spans="1:29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</row>
    <row r="287" spans="1:29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</row>
    <row r="288" spans="1:29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</row>
    <row r="289" spans="1:2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spans="1:29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spans="1:29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</row>
    <row r="292" spans="1:29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</row>
    <row r="293" spans="1:29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</row>
    <row r="294" spans="1:29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</row>
    <row r="295" spans="1:29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</row>
    <row r="296" spans="1:29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</row>
    <row r="297" spans="1:29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</row>
    <row r="298" spans="1:29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</row>
    <row r="299" spans="1:2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</row>
    <row r="300" spans="1:29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</row>
    <row r="301" spans="1:29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</row>
    <row r="302" spans="1:29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</row>
    <row r="303" spans="1:29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</row>
    <row r="304" spans="1:29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</row>
    <row r="305" spans="1:29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</row>
    <row r="306" spans="1:29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</row>
    <row r="307" spans="1:29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</row>
    <row r="308" spans="1:29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</row>
    <row r="309" spans="1:2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</row>
    <row r="310" spans="1:29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</row>
    <row r="311" spans="1:29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</row>
    <row r="312" spans="1:29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</row>
    <row r="313" spans="1:29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</row>
    <row r="314" spans="1:29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</row>
    <row r="315" spans="1:29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</row>
    <row r="316" spans="1:29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</row>
    <row r="317" spans="1:29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</row>
    <row r="318" spans="1:29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</row>
    <row r="319" spans="1:2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</row>
    <row r="320" spans="1:29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</row>
    <row r="321" spans="1:29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spans="1:29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spans="1:29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</row>
    <row r="324" spans="1:29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</row>
    <row r="325" spans="1:29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</row>
    <row r="326" spans="1:29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</row>
    <row r="327" spans="1:29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</row>
    <row r="328" spans="1:29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</row>
    <row r="329" spans="1: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</row>
    <row r="330" spans="1:29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</row>
    <row r="331" spans="1:29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</row>
    <row r="332" spans="1:29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spans="1:29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spans="1:29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</row>
    <row r="335" spans="1:29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</row>
    <row r="336" spans="1:29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</row>
    <row r="337" spans="1:29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</row>
    <row r="338" spans="1:29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</row>
    <row r="339" spans="1:2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</row>
    <row r="340" spans="1:29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</row>
    <row r="341" spans="1:29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</row>
    <row r="342" spans="1:29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</row>
    <row r="343" spans="1:29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</row>
    <row r="344" spans="1:29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</row>
    <row r="345" spans="1:29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spans="1:29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spans="1:29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</row>
    <row r="348" spans="1:29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</row>
    <row r="349" spans="1:2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</row>
    <row r="350" spans="1:29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</row>
    <row r="351" spans="1:29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spans="1:29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spans="1:29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</row>
    <row r="354" spans="1:29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</row>
    <row r="355" spans="1:29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</row>
    <row r="356" spans="1:29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</row>
    <row r="357" spans="1:29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</row>
    <row r="358" spans="1:29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</row>
    <row r="359" spans="1:2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</row>
    <row r="360" spans="1:29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</row>
    <row r="361" spans="1:29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</row>
    <row r="362" spans="1:29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</row>
    <row r="363" spans="1:29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spans="1:29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spans="1:29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</row>
    <row r="366" spans="1:29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</row>
    <row r="367" spans="1:29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spans="1:29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</row>
    <row r="369" spans="1:2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</row>
    <row r="370" spans="1:29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</row>
    <row r="371" spans="1:29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spans="1:29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spans="1:29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</row>
    <row r="374" spans="1:29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</row>
    <row r="375" spans="1:29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</row>
    <row r="376" spans="1:29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</row>
    <row r="377" spans="1:29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spans="1:29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</row>
    <row r="379" spans="1:2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</row>
    <row r="380" spans="1:29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</row>
    <row r="381" spans="1:29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</row>
    <row r="382" spans="1:29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</row>
    <row r="383" spans="1:29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spans="1:29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spans="1:29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</row>
    <row r="386" spans="1:29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</row>
    <row r="387" spans="1:29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</row>
    <row r="388" spans="1:29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</row>
    <row r="389" spans="1:2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spans="1:29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spans="1:29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</row>
    <row r="392" spans="1:29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</row>
    <row r="393" spans="1:29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</row>
    <row r="394" spans="1:29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</row>
    <row r="395" spans="1:29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</row>
    <row r="396" spans="1:29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</row>
    <row r="397" spans="1:29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</row>
    <row r="398" spans="1:29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</row>
    <row r="399" spans="1:2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</row>
    <row r="400" spans="1:29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</row>
    <row r="401" spans="1:29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</row>
    <row r="402" spans="1:29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</row>
    <row r="403" spans="1:29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</row>
    <row r="404" spans="1:29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</row>
    <row r="405" spans="1:29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</row>
    <row r="406" spans="1:29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</row>
    <row r="407" spans="1:29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</row>
    <row r="408" spans="1:29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</row>
    <row r="409" spans="1:2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</row>
    <row r="410" spans="1:29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</row>
    <row r="411" spans="1:29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</row>
    <row r="412" spans="1:29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</row>
    <row r="413" spans="1:29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</row>
    <row r="414" spans="1:29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</row>
    <row r="415" spans="1:29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</row>
    <row r="416" spans="1:29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</row>
    <row r="417" spans="1:29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</row>
    <row r="418" spans="1:29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</row>
    <row r="419" spans="1:2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</row>
    <row r="420" spans="1:29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</row>
    <row r="421" spans="1:29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</row>
    <row r="422" spans="1:29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</row>
    <row r="423" spans="1:29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</row>
    <row r="424" spans="1:29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</row>
    <row r="425" spans="1:29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</row>
    <row r="426" spans="1:29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</row>
    <row r="427" spans="1:29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</row>
    <row r="428" spans="1:29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</row>
    <row r="429" spans="1: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</row>
    <row r="430" spans="1:29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</row>
    <row r="431" spans="1:29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</row>
    <row r="432" spans="1:29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</row>
    <row r="433" spans="1:29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</row>
    <row r="434" spans="1:29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</row>
    <row r="435" spans="1:29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</row>
    <row r="436" spans="1:29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</row>
    <row r="437" spans="1:29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</row>
    <row r="438" spans="1:29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</row>
    <row r="439" spans="1:2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</row>
    <row r="440" spans="1:29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</row>
    <row r="441" spans="1:29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</row>
    <row r="442" spans="1:29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</row>
    <row r="443" spans="1:29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</row>
    <row r="444" spans="1:29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</row>
    <row r="445" spans="1:29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</row>
    <row r="446" spans="1:29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</row>
    <row r="447" spans="1:29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</row>
    <row r="448" spans="1:29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</row>
    <row r="449" spans="1:2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</row>
    <row r="450" spans="1:29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</row>
    <row r="451" spans="1:29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</row>
    <row r="452" spans="1:29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</row>
    <row r="453" spans="1:29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</row>
    <row r="454" spans="1:29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</row>
    <row r="455" spans="1:29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</row>
    <row r="456" spans="1:29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36"/>
    </row>
    <row r="457" spans="1:29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36"/>
    </row>
    <row r="458" spans="1:29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36"/>
    </row>
    <row r="459" spans="1:29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36"/>
    </row>
    <row r="460" spans="1:29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36"/>
    </row>
    <row r="461" spans="1:29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36"/>
    </row>
    <row r="462" spans="1:29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36"/>
    </row>
    <row r="463" spans="1:29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36"/>
    </row>
    <row r="464" spans="1:29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36"/>
    </row>
    <row r="465" spans="1:29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36"/>
    </row>
    <row r="466" spans="1:29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36"/>
    </row>
    <row r="467" spans="1:29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36"/>
    </row>
    <row r="468" spans="1:29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36"/>
    </row>
    <row r="469" spans="1:29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36"/>
    </row>
    <row r="470" spans="1:29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36"/>
    </row>
    <row r="471" spans="1:29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36"/>
    </row>
    <row r="472" spans="1:29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36"/>
    </row>
    <row r="473" spans="1:29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36"/>
    </row>
    <row r="474" spans="1:29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36"/>
    </row>
    <row r="475" spans="1:29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36"/>
    </row>
    <row r="476" spans="1:29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36"/>
    </row>
    <row r="477" spans="1:29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36"/>
    </row>
    <row r="478" spans="1:29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36"/>
    </row>
    <row r="479" spans="1:29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36"/>
    </row>
    <row r="480" spans="1:29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36"/>
    </row>
    <row r="481" spans="1:29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36"/>
    </row>
    <row r="482" spans="1:29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36"/>
    </row>
    <row r="483" spans="1:29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36"/>
    </row>
    <row r="484" spans="1:29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36"/>
    </row>
    <row r="485" spans="1:29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36"/>
    </row>
    <row r="486" spans="1:29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36"/>
    </row>
    <row r="487" spans="1:29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36"/>
    </row>
    <row r="488" spans="1:29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36"/>
    </row>
    <row r="489" spans="1:29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36"/>
    </row>
    <row r="490" spans="1:29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36"/>
    </row>
    <row r="491" spans="1:29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36"/>
    </row>
    <row r="492" spans="1:29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36"/>
    </row>
    <row r="493" spans="1:29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36"/>
    </row>
    <row r="494" spans="1:29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36"/>
    </row>
    <row r="495" spans="1:29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36"/>
    </row>
    <row r="496" spans="1:29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36"/>
    </row>
    <row r="497" spans="1:29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36"/>
    </row>
    <row r="498" spans="1:29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36"/>
    </row>
    <row r="499" spans="1:29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36"/>
    </row>
    <row r="500" spans="1:29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36"/>
    </row>
    <row r="501" spans="1:29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36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LSU Calculator</vt:lpstr>
      <vt:lpstr>Foarmer Supplies</vt:lpstr>
      <vt:lpstr>Benificiary List</vt:lpstr>
      <vt:lpstr>'Benificiary List'!Print_Area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2015-11-27T17:47:43Z</cp:lastPrinted>
  <dcterms:created xsi:type="dcterms:W3CDTF">2015-11-25T02:17:07Z</dcterms:created>
  <dcterms:modified xsi:type="dcterms:W3CDTF">2015-11-27T08:58:20Z</dcterms:modified>
</cp:coreProperties>
</file>